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" yWindow="81" windowWidth="16374" windowHeight="922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<sst xmlns="http://schemas.openxmlformats.org/spreadsheetml/2006/main" count="67" uniqueCount="35">
  <si>
    <t>TRASMISSIONE PRIMARIA</t>
  </si>
  <si>
    <t>CAMPANA</t>
  </si>
  <si>
    <t>TRASMISSIONE FINALE</t>
  </si>
  <si>
    <t>PIGNONE</t>
  </si>
  <si>
    <t>CORONA</t>
  </si>
  <si>
    <t>PIGNONE ALBERO</t>
  </si>
  <si>
    <t>RAPPORTO PRIMARIA</t>
  </si>
  <si>
    <t>1:</t>
  </si>
  <si>
    <t>RAPPORTO FINALE</t>
  </si>
  <si>
    <t>CAMBIO DI VELOCITA'</t>
  </si>
  <si>
    <t>MARCIA</t>
  </si>
  <si>
    <t>Z PRIMARIO</t>
  </si>
  <si>
    <t>Z SECONDARIO</t>
  </si>
  <si>
    <t>1a</t>
  </si>
  <si>
    <t>2a</t>
  </si>
  <si>
    <t>3a</t>
  </si>
  <si>
    <t>4a</t>
  </si>
  <si>
    <t>5a</t>
  </si>
  <si>
    <t>6a</t>
  </si>
  <si>
    <t>7a</t>
  </si>
  <si>
    <t>RAPPORTI TOTALI</t>
  </si>
  <si>
    <t>1a VELOCITA'</t>
  </si>
  <si>
    <t>2a VELOCITA'</t>
  </si>
  <si>
    <t>3a VELOCITA'</t>
  </si>
  <si>
    <t>4a VELOCITA'</t>
  </si>
  <si>
    <t>5a VELOCITA'</t>
  </si>
  <si>
    <t>6a VELOCITA'</t>
  </si>
  <si>
    <t>7a VELOCITA'</t>
  </si>
  <si>
    <t>RAPPORTO</t>
  </si>
  <si>
    <t>GIRI MOTORE (g/min)</t>
  </si>
  <si>
    <t>GIRI RUOTA (g/min)</t>
  </si>
  <si>
    <t>GIRI RUOTA AL MINUTO</t>
  </si>
  <si>
    <t>CIRCONFERENZA RUOTA (in metri)</t>
  </si>
  <si>
    <t>VELOCITA' FINALE TEORICA</t>
  </si>
  <si>
    <t>VELOCITA' (Km/h)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</si>
</sst>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</numFmts>
  <fonts count="1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7"/>
      <name val="Arial"/>
      <family val="2"/>
    </font>
    <font>
      <b/>
      <sz val="8"/>
      <name val="Arial"/>
      <family val="0"/>
    </font>
    <font>
      <sz val="10.5"/>
      <name val="Arial"/>
      <family val="0"/>
    </font>
    <font>
      <b/>
      <sz val="12"/>
      <name val="Arial"/>
      <family val="0"/>
    </font>
    <font>
      <b/>
      <sz val="10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49" fontId="3" fillId="0" borderId="5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left"/>
    </xf>
    <xf numFmtId="49" fontId="3" fillId="0" borderId="7" xfId="0" applyNumberFormat="1" applyFont="1" applyBorder="1" applyAlignment="1">
      <alignment horizontal="right"/>
    </xf>
    <xf numFmtId="164" fontId="3" fillId="0" borderId="8" xfId="0" applyNumberFormat="1" applyFont="1" applyBorder="1" applyAlignment="1">
      <alignment horizontal="left"/>
    </xf>
    <xf numFmtId="49" fontId="3" fillId="0" borderId="9" xfId="0" applyNumberFormat="1" applyFont="1" applyBorder="1" applyAlignment="1">
      <alignment horizontal="right"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49" fontId="3" fillId="0" borderId="10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right"/>
    </xf>
    <xf numFmtId="0" fontId="6" fillId="0" borderId="0" xfId="0" applyFont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4" fontId="4" fillId="0" borderId="14" xfId="0" applyNumberFormat="1" applyFont="1" applyBorder="1" applyAlignment="1">
      <alignment/>
    </xf>
    <xf numFmtId="164" fontId="4" fillId="0" borderId="15" xfId="0" applyNumberFormat="1" applyFont="1" applyBorder="1" applyAlignment="1">
      <alignment/>
    </xf>
    <xf numFmtId="164" fontId="4" fillId="0" borderId="16" xfId="0" applyNumberFormat="1" applyFont="1" applyBorder="1" applyAlignment="1">
      <alignment/>
    </xf>
    <xf numFmtId="164" fontId="4" fillId="0" borderId="17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4" fillId="0" borderId="18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164" fontId="4" fillId="0" borderId="20" xfId="0" applyNumberFormat="1" applyFont="1" applyBorder="1" applyAlignment="1">
      <alignment/>
    </xf>
    <xf numFmtId="164" fontId="4" fillId="0" borderId="21" xfId="0" applyNumberFormat="1" applyFont="1" applyBorder="1" applyAlignment="1">
      <alignment/>
    </xf>
    <xf numFmtId="164" fontId="4" fillId="0" borderId="22" xfId="0" applyNumberFormat="1" applyFont="1" applyBorder="1" applyAlignment="1">
      <alignment/>
    </xf>
    <xf numFmtId="164" fontId="4" fillId="0" borderId="23" xfId="0" applyNumberFormat="1" applyFont="1" applyBorder="1" applyAlignment="1">
      <alignment/>
    </xf>
    <xf numFmtId="164" fontId="4" fillId="0" borderId="24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164" fontId="4" fillId="0" borderId="3" xfId="0" applyNumberFormat="1" applyFont="1" applyBorder="1" applyAlignment="1">
      <alignment/>
    </xf>
    <xf numFmtId="164" fontId="4" fillId="0" borderId="2" xfId="0" applyNumberFormat="1" applyFont="1" applyBorder="1" applyAlignment="1">
      <alignment/>
    </xf>
    <xf numFmtId="164" fontId="4" fillId="0" borderId="4" xfId="0" applyNumberFormat="1" applyFont="1" applyBorder="1" applyAlignment="1">
      <alignment/>
    </xf>
    <xf numFmtId="164" fontId="4" fillId="0" borderId="25" xfId="0" applyNumberFormat="1" applyFont="1" applyBorder="1" applyAlignment="1">
      <alignment/>
    </xf>
    <xf numFmtId="164" fontId="4" fillId="0" borderId="26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5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164" fontId="5" fillId="2" borderId="9" xfId="0" applyNumberFormat="1" applyFont="1" applyFill="1" applyBorder="1" applyAlignment="1">
      <alignment horizontal="center" wrapText="1"/>
    </xf>
    <xf numFmtId="164" fontId="5" fillId="2" borderId="11" xfId="0" applyNumberFormat="1" applyFont="1" applyFill="1" applyBorder="1" applyAlignment="1">
      <alignment horizontal="center" wrapText="1"/>
    </xf>
    <xf numFmtId="164" fontId="5" fillId="2" borderId="8" xfId="0" applyNumberFormat="1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RAPPORTI TOTALI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Foglio1!$F$11:$F$17</c:f>
              <c:numCache/>
            </c:numRef>
          </c:val>
          <c:smooth val="0"/>
        </c:ser>
        <c:marker val="1"/>
        <c:axId val="62952637"/>
        <c:axId val="29702822"/>
      </c:lineChart>
      <c:catAx>
        <c:axId val="629526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MARCIA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702822"/>
        <c:crosses val="autoZero"/>
        <c:auto val="1"/>
        <c:lblOffset val="100"/>
        <c:noMultiLvlLbl val="0"/>
      </c:catAx>
      <c:valAx>
        <c:axId val="297028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RAPPORTO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9526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GIRI RUOTA AL MINUTO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525"/>
          <c:w val="0.7635"/>
          <c:h val="0.74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Foglio1!$O$6:$O$22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Foglio1!$P$6:$P$22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Foglio1!$Q$6:$Q$22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Foglio1!$R$6:$R$22</c:f>
              <c:numCache/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Foglio1!$S$6:$S$22</c:f>
              <c:numCache/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Foglio1!$T$6:$T$22</c:f>
              <c:numCache/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Foglio1!$U$6:$U$22</c:f>
              <c:numCache/>
            </c:numRef>
          </c:val>
          <c:smooth val="0"/>
        </c:ser>
        <c:axId val="65998807"/>
        <c:axId val="57118352"/>
      </c:lineChart>
      <c:catAx>
        <c:axId val="659988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GIRI MOTORE (x 1000)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118352"/>
        <c:crosses val="autoZero"/>
        <c:auto val="1"/>
        <c:lblOffset val="100"/>
        <c:noMultiLvlLbl val="0"/>
      </c:catAx>
      <c:valAx>
        <c:axId val="571183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GIRI RUOTA (g/min)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9988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VELOCITA' FINALE TEORICA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Foglio1!$X$6:$X$22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Foglio1!$Y$6:$Y$22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Foglio1!$Z$6:$Z$22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Foglio1!$AA$6:$AA$22</c:f>
              <c:numCache/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Foglio1!$AB$6:$AB$22</c:f>
              <c:numCache/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Foglio1!$AC$6:$AC$22</c:f>
              <c:numCache/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Foglio1!$AD$6:$AD$22</c:f>
              <c:numCache/>
            </c:numRef>
          </c:val>
          <c:smooth val="0"/>
        </c:ser>
        <c:axId val="44303121"/>
        <c:axId val="63183770"/>
      </c:lineChart>
      <c:catAx>
        <c:axId val="443031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NUMERO DI GIRI (g/min)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183770"/>
        <c:crosses val="autoZero"/>
        <c:auto val="1"/>
        <c:lblOffset val="100"/>
        <c:noMultiLvlLbl val="0"/>
      </c:catAx>
      <c:valAx>
        <c:axId val="631837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VELOCITA' (Km/h)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3031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0.49575</cdr:x>
      <cdr:y>0.49375</cdr:y>
    </cdr:from>
    <cdr:to>
      <cdr:x>0.54225</cdr:x>
      <cdr:y>0.5685</cdr:y>
    </cdr:to>
    <cdr:sp>
      <cdr:nvSpPr>
        <cdr:cNvPr id="1" name="TextBox 1"/>
        <cdr:cNvSpPr txBox="1">
          <a:spLocks noChangeArrowheads="1"/>
        </cdr:cNvSpPr>
      </cdr:nvSpPr>
      <cdr:spPr>
        <a:xfrm>
          <a:off x="2447925" y="1676400"/>
          <a:ext cx="2286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18</xdr:row>
      <xdr:rowOff>0</xdr:rowOff>
    </xdr:from>
    <xdr:to>
      <xdr:col>6</xdr:col>
      <xdr:colOff>9525</xdr:colOff>
      <xdr:row>31</xdr:row>
      <xdr:rowOff>19050</xdr:rowOff>
    </xdr:to>
    <xdr:graphicFrame>
      <xdr:nvGraphicFramePr>
        <xdr:cNvPr id="1" name="Chart 1"/>
        <xdr:cNvGraphicFramePr/>
      </xdr:nvGraphicFramePr>
      <xdr:xfrm>
        <a:off x="619125" y="3124200"/>
        <a:ext cx="3048000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9525</xdr:colOff>
      <xdr:row>23</xdr:row>
      <xdr:rowOff>0</xdr:rowOff>
    </xdr:from>
    <xdr:to>
      <xdr:col>21</xdr:col>
      <xdr:colOff>0</xdr:colOff>
      <xdr:row>44</xdr:row>
      <xdr:rowOff>9525</xdr:rowOff>
    </xdr:to>
    <xdr:graphicFrame>
      <xdr:nvGraphicFramePr>
        <xdr:cNvPr id="2" name="Chart 3"/>
        <xdr:cNvGraphicFramePr/>
      </xdr:nvGraphicFramePr>
      <xdr:xfrm>
        <a:off x="6905625" y="3943350"/>
        <a:ext cx="4953000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22</xdr:col>
      <xdr:colOff>9525</xdr:colOff>
      <xdr:row>23</xdr:row>
      <xdr:rowOff>0</xdr:rowOff>
    </xdr:from>
    <xdr:to>
      <xdr:col>30</xdr:col>
      <xdr:colOff>0</xdr:colOff>
      <xdr:row>44</xdr:row>
      <xdr:rowOff>0</xdr:rowOff>
    </xdr:to>
    <xdr:graphicFrame>
      <xdr:nvGraphicFramePr>
        <xdr:cNvPr id="3" name="Chart 4"/>
        <xdr:cNvGraphicFramePr/>
      </xdr:nvGraphicFramePr>
      <xdr:xfrm>
        <a:off x="12096750" y="3943350"/>
        <a:ext cx="4867275" cy="3400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7</xdr:col>
      <xdr:colOff>0</xdr:colOff>
      <xdr:row>15</xdr:row>
      <xdr:rowOff>0</xdr:rowOff>
    </xdr:from>
    <xdr:to>
      <xdr:col>11</xdr:col>
      <xdr:colOff>600075</xdr:colOff>
      <xdr:row>24</xdr:row>
      <xdr:rowOff>95250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81425" y="2628900"/>
          <a:ext cx="299085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D22"/>
  <sheetViews>
    <sheetView tabSelected="1" workbookViewId="0" topLeftCell="A1">
      <selection activeCell="J29" sqref="J29"/>
    </sheetView>
  </sheetViews>
  <sheetFormatPr defaultColWidth="9.140625" defaultRowHeight="12.75"/>
  <cols>
    <col min="2" max="2" width="10.8515625" style="1" customWidth="1"/>
    <col min="3" max="3" width="12.140625" style="1" customWidth="1"/>
    <col min="4" max="4" width="1.57421875" style="0" customWidth="1"/>
    <col min="5" max="5" width="11.140625" style="1" customWidth="1"/>
    <col min="6" max="6" width="10.00390625" style="1" customWidth="1"/>
    <col min="7" max="7" width="1.8515625" style="0" customWidth="1"/>
    <col min="8" max="8" width="9.57421875" style="0" customWidth="1"/>
    <col min="9" max="9" width="10.00390625" style="0" customWidth="1"/>
    <col min="10" max="10" width="12.00390625" style="0" customWidth="1"/>
    <col min="11" max="11" width="4.28125" style="0" customWidth="1"/>
    <col min="13" max="13" width="1.7109375" style="0" customWidth="1"/>
    <col min="14" max="14" width="10.140625" style="0" customWidth="1"/>
    <col min="15" max="15" width="9.421875" style="0" customWidth="1"/>
    <col min="22" max="22" width="3.421875" style="0" customWidth="1"/>
  </cols>
  <sheetData>
    <row r="2" ht="13.5" thickBot="1"/>
    <row r="3" spans="2:30" ht="13.5" thickBot="1">
      <c r="B3" s="62" t="s">
        <v>0</v>
      </c>
      <c r="C3" s="64"/>
      <c r="D3" s="1"/>
      <c r="E3" s="62" t="s">
        <v>2</v>
      </c>
      <c r="F3" s="64"/>
      <c r="H3" s="62" t="s">
        <v>9</v>
      </c>
      <c r="I3" s="63"/>
      <c r="J3" s="63"/>
      <c r="K3" s="63"/>
      <c r="L3" s="64"/>
      <c r="N3" s="47" t="s">
        <v>31</v>
      </c>
      <c r="O3" s="48"/>
      <c r="P3" s="48"/>
      <c r="Q3" s="48"/>
      <c r="R3" s="48"/>
      <c r="S3" s="48"/>
      <c r="T3" s="48"/>
      <c r="U3" s="49"/>
      <c r="W3" s="47" t="s">
        <v>33</v>
      </c>
      <c r="X3" s="48"/>
      <c r="Y3" s="48"/>
      <c r="Z3" s="48"/>
      <c r="AA3" s="48"/>
      <c r="AB3" s="48"/>
      <c r="AC3" s="48"/>
      <c r="AD3" s="49"/>
    </row>
    <row r="4" spans="2:30" ht="22.5">
      <c r="B4" s="3" t="s">
        <v>5</v>
      </c>
      <c r="C4" s="4" t="s">
        <v>1</v>
      </c>
      <c r="D4" s="2"/>
      <c r="E4" s="6" t="s">
        <v>3</v>
      </c>
      <c r="F4" s="4" t="s">
        <v>4</v>
      </c>
      <c r="H4" s="6" t="s">
        <v>10</v>
      </c>
      <c r="I4" s="7" t="s">
        <v>11</v>
      </c>
      <c r="J4" s="7" t="s">
        <v>12</v>
      </c>
      <c r="K4" s="60" t="s">
        <v>8</v>
      </c>
      <c r="L4" s="61"/>
      <c r="N4" s="50" t="s">
        <v>29</v>
      </c>
      <c r="O4" s="52" t="s">
        <v>30</v>
      </c>
      <c r="P4" s="52"/>
      <c r="Q4" s="52"/>
      <c r="R4" s="52"/>
      <c r="S4" s="52"/>
      <c r="T4" s="52"/>
      <c r="U4" s="53"/>
      <c r="W4" s="50" t="s">
        <v>29</v>
      </c>
      <c r="X4" s="52" t="s">
        <v>34</v>
      </c>
      <c r="Y4" s="52"/>
      <c r="Z4" s="52"/>
      <c r="AA4" s="52"/>
      <c r="AB4" s="52"/>
      <c r="AC4" s="52"/>
      <c r="AD4" s="53"/>
    </row>
    <row r="5" spans="2:30" ht="13.5" thickBot="1">
      <c r="B5" s="65">
        <v>13</v>
      </c>
      <c r="C5" s="66">
        <v>60</v>
      </c>
      <c r="E5" s="65">
        <v>14</v>
      </c>
      <c r="F5" s="66">
        <v>28</v>
      </c>
      <c r="H5" s="5" t="s">
        <v>13</v>
      </c>
      <c r="I5" s="67">
        <v>10</v>
      </c>
      <c r="J5" s="67">
        <v>33</v>
      </c>
      <c r="K5" s="9" t="s">
        <v>7</v>
      </c>
      <c r="L5" s="10">
        <f aca="true" t="shared" si="0" ref="L5:L11">I5/J5</f>
        <v>0.30303030303030304</v>
      </c>
      <c r="N5" s="51"/>
      <c r="O5" s="21" t="s">
        <v>13</v>
      </c>
      <c r="P5" s="19" t="s">
        <v>14</v>
      </c>
      <c r="Q5" s="19" t="s">
        <v>15</v>
      </c>
      <c r="R5" s="19" t="s">
        <v>16</v>
      </c>
      <c r="S5" s="19" t="s">
        <v>17</v>
      </c>
      <c r="T5" s="19" t="s">
        <v>18</v>
      </c>
      <c r="U5" s="20" t="s">
        <v>19</v>
      </c>
      <c r="W5" s="51"/>
      <c r="X5" s="21" t="s">
        <v>13</v>
      </c>
      <c r="Y5" s="19" t="s">
        <v>14</v>
      </c>
      <c r="Z5" s="19" t="s">
        <v>15</v>
      </c>
      <c r="AA5" s="19" t="s">
        <v>16</v>
      </c>
      <c r="AB5" s="19" t="s">
        <v>17</v>
      </c>
      <c r="AC5" s="19" t="s">
        <v>18</v>
      </c>
      <c r="AD5" s="20" t="s">
        <v>19</v>
      </c>
    </row>
    <row r="6" spans="2:30" ht="12.75">
      <c r="B6" s="42" t="s">
        <v>6</v>
      </c>
      <c r="C6" s="43"/>
      <c r="E6" s="42" t="s">
        <v>8</v>
      </c>
      <c r="F6" s="43"/>
      <c r="H6" s="5" t="s">
        <v>14</v>
      </c>
      <c r="I6" s="67">
        <v>15</v>
      </c>
      <c r="J6" s="67">
        <v>29</v>
      </c>
      <c r="K6" s="9" t="s">
        <v>7</v>
      </c>
      <c r="L6" s="10">
        <f t="shared" si="0"/>
        <v>0.5172413793103449</v>
      </c>
      <c r="N6" s="22">
        <v>1000</v>
      </c>
      <c r="O6" s="24">
        <f>F$11*$N6</f>
        <v>32.82828282828283</v>
      </c>
      <c r="P6" s="25">
        <f>F$12*$N6</f>
        <v>56.0344827586207</v>
      </c>
      <c r="Q6" s="25">
        <f>$F$13*$N6</f>
        <v>75</v>
      </c>
      <c r="R6" s="25">
        <f>F$14*$N6</f>
        <v>90.27777777777779</v>
      </c>
      <c r="S6" s="25" t="e">
        <f>F$15*$N6</f>
        <v>#DIV/0!</v>
      </c>
      <c r="T6" s="25" t="e">
        <f>F$16*$N6</f>
        <v>#DIV/0!</v>
      </c>
      <c r="U6" s="26" t="e">
        <f>F$17*$N6</f>
        <v>#DIV/0!</v>
      </c>
      <c r="W6" s="22">
        <v>1000</v>
      </c>
      <c r="X6" s="33">
        <f aca="true" t="shared" si="1" ref="X6:AD6">(O6*$H$14)*0.06</f>
        <v>3.466666666666667</v>
      </c>
      <c r="Y6" s="34">
        <f t="shared" si="1"/>
        <v>5.9172413793103456</v>
      </c>
      <c r="Z6" s="34">
        <f t="shared" si="1"/>
        <v>7.92</v>
      </c>
      <c r="AA6" s="34">
        <f t="shared" si="1"/>
        <v>9.533333333333335</v>
      </c>
      <c r="AB6" s="34" t="e">
        <f t="shared" si="1"/>
        <v>#DIV/0!</v>
      </c>
      <c r="AC6" s="34" t="e">
        <f t="shared" si="1"/>
        <v>#DIV/0!</v>
      </c>
      <c r="AD6" s="35" t="e">
        <f t="shared" si="1"/>
        <v>#DIV/0!</v>
      </c>
    </row>
    <row r="7" spans="2:30" ht="13.5" thickBot="1">
      <c r="B7" s="13" t="s">
        <v>7</v>
      </c>
      <c r="C7" s="12">
        <f>B5/C5</f>
        <v>0.21666666666666667</v>
      </c>
      <c r="E7" s="13" t="s">
        <v>7</v>
      </c>
      <c r="F7" s="12">
        <f>E5/F5</f>
        <v>0.5</v>
      </c>
      <c r="H7" s="5" t="s">
        <v>15</v>
      </c>
      <c r="I7" s="67">
        <v>18</v>
      </c>
      <c r="J7" s="67">
        <v>26</v>
      </c>
      <c r="K7" s="9" t="s">
        <v>7</v>
      </c>
      <c r="L7" s="10">
        <f t="shared" si="0"/>
        <v>0.6923076923076923</v>
      </c>
      <c r="N7" s="22">
        <v>2000</v>
      </c>
      <c r="O7" s="27">
        <f>F$11*$N7</f>
        <v>65.65656565656566</v>
      </c>
      <c r="P7" s="28">
        <f aca="true" t="shared" si="2" ref="P7:P22">F$12*$N7</f>
        <v>112.0689655172414</v>
      </c>
      <c r="Q7" s="28">
        <f aca="true" t="shared" si="3" ref="Q7:Q22">$F$13*$N7</f>
        <v>150</v>
      </c>
      <c r="R7" s="28">
        <f aca="true" t="shared" si="4" ref="R7:R22">F$14*$N7</f>
        <v>180.55555555555557</v>
      </c>
      <c r="S7" s="28" t="e">
        <f aca="true" t="shared" si="5" ref="S7:S22">F$15*$N7</f>
        <v>#DIV/0!</v>
      </c>
      <c r="T7" s="28" t="e">
        <f aca="true" t="shared" si="6" ref="T7:T22">F$16*$N7</f>
        <v>#DIV/0!</v>
      </c>
      <c r="U7" s="29" t="e">
        <f aca="true" t="shared" si="7" ref="U7:U22">F$17*$N7</f>
        <v>#DIV/0!</v>
      </c>
      <c r="W7" s="22">
        <v>2000</v>
      </c>
      <c r="X7" s="36">
        <f aca="true" t="shared" si="8" ref="X7:X22">(O7*$H$14)*0.06</f>
        <v>6.933333333333334</v>
      </c>
      <c r="Y7" s="37">
        <f aca="true" t="shared" si="9" ref="Y7:Y21">(P7*$H$14)*0.06</f>
        <v>11.834482758620691</v>
      </c>
      <c r="Z7" s="37">
        <f aca="true" t="shared" si="10" ref="Z7:Z21">(Q7*$H$14)*0.06</f>
        <v>15.84</v>
      </c>
      <c r="AA7" s="37">
        <f aca="true" t="shared" si="11" ref="AA7:AA21">(R7*$H$14)*0.06</f>
        <v>19.06666666666667</v>
      </c>
      <c r="AB7" s="37" t="e">
        <f aca="true" t="shared" si="12" ref="AB7:AB21">(S7*$H$14)*0.06</f>
        <v>#DIV/0!</v>
      </c>
      <c r="AC7" s="37" t="e">
        <f aca="true" t="shared" si="13" ref="AC7:AC21">(T7*$H$14)*0.06</f>
        <v>#DIV/0!</v>
      </c>
      <c r="AD7" s="38" t="e">
        <f aca="true" t="shared" si="14" ref="AD7:AD21">(U7*$H$14)*0.06</f>
        <v>#DIV/0!</v>
      </c>
    </row>
    <row r="8" spans="8:30" ht="13.5" thickBot="1">
      <c r="H8" s="5" t="s">
        <v>16</v>
      </c>
      <c r="I8" s="67">
        <v>20</v>
      </c>
      <c r="J8" s="67">
        <v>24</v>
      </c>
      <c r="K8" s="9" t="s">
        <v>7</v>
      </c>
      <c r="L8" s="10">
        <f t="shared" si="0"/>
        <v>0.8333333333333334</v>
      </c>
      <c r="N8" s="22">
        <v>3000</v>
      </c>
      <c r="O8" s="27">
        <f aca="true" t="shared" si="15" ref="O8:O22">F$11*$N8</f>
        <v>98.4848484848485</v>
      </c>
      <c r="P8" s="28">
        <f t="shared" si="2"/>
        <v>168.1034482758621</v>
      </c>
      <c r="Q8" s="28">
        <f t="shared" si="3"/>
        <v>225</v>
      </c>
      <c r="R8" s="28">
        <f t="shared" si="4"/>
        <v>270.83333333333337</v>
      </c>
      <c r="S8" s="28" t="e">
        <f t="shared" si="5"/>
        <v>#DIV/0!</v>
      </c>
      <c r="T8" s="28" t="e">
        <f t="shared" si="6"/>
        <v>#DIV/0!</v>
      </c>
      <c r="U8" s="29" t="e">
        <f t="shared" si="7"/>
        <v>#DIV/0!</v>
      </c>
      <c r="W8" s="22">
        <v>3000</v>
      </c>
      <c r="X8" s="36">
        <f t="shared" si="8"/>
        <v>10.400000000000002</v>
      </c>
      <c r="Y8" s="37">
        <f t="shared" si="9"/>
        <v>17.751724137931035</v>
      </c>
      <c r="Z8" s="37">
        <f t="shared" si="10"/>
        <v>23.759999999999998</v>
      </c>
      <c r="AA8" s="37">
        <f t="shared" si="11"/>
        <v>28.600000000000005</v>
      </c>
      <c r="AB8" s="37" t="e">
        <f t="shared" si="12"/>
        <v>#DIV/0!</v>
      </c>
      <c r="AC8" s="37" t="e">
        <f t="shared" si="13"/>
        <v>#DIV/0!</v>
      </c>
      <c r="AD8" s="38" t="e">
        <f t="shared" si="14"/>
        <v>#DIV/0!</v>
      </c>
    </row>
    <row r="9" spans="2:30" ht="12.75">
      <c r="B9" s="62" t="s">
        <v>20</v>
      </c>
      <c r="C9" s="63"/>
      <c r="D9" s="63"/>
      <c r="E9" s="63"/>
      <c r="F9" s="64"/>
      <c r="H9" s="5" t="s">
        <v>17</v>
      </c>
      <c r="I9" s="67">
        <v>0</v>
      </c>
      <c r="J9" s="67">
        <v>0</v>
      </c>
      <c r="K9" s="9" t="s">
        <v>7</v>
      </c>
      <c r="L9" s="10" t="e">
        <f t="shared" si="0"/>
        <v>#DIV/0!</v>
      </c>
      <c r="N9" s="22">
        <v>4000</v>
      </c>
      <c r="O9" s="27">
        <f t="shared" si="15"/>
        <v>131.31313131313132</v>
      </c>
      <c r="P9" s="28">
        <f t="shared" si="2"/>
        <v>224.1379310344828</v>
      </c>
      <c r="Q9" s="28">
        <f t="shared" si="3"/>
        <v>300</v>
      </c>
      <c r="R9" s="28">
        <f t="shared" si="4"/>
        <v>361.11111111111114</v>
      </c>
      <c r="S9" s="28" t="e">
        <f t="shared" si="5"/>
        <v>#DIV/0!</v>
      </c>
      <c r="T9" s="28" t="e">
        <f t="shared" si="6"/>
        <v>#DIV/0!</v>
      </c>
      <c r="U9" s="29" t="e">
        <f t="shared" si="7"/>
        <v>#DIV/0!</v>
      </c>
      <c r="W9" s="22">
        <v>4000</v>
      </c>
      <c r="X9" s="36">
        <f t="shared" si="8"/>
        <v>13.866666666666667</v>
      </c>
      <c r="Y9" s="37">
        <f t="shared" si="9"/>
        <v>23.668965517241382</v>
      </c>
      <c r="Z9" s="37">
        <f t="shared" si="10"/>
        <v>31.68</v>
      </c>
      <c r="AA9" s="37">
        <f t="shared" si="11"/>
        <v>38.13333333333334</v>
      </c>
      <c r="AB9" s="37" t="e">
        <f t="shared" si="12"/>
        <v>#DIV/0!</v>
      </c>
      <c r="AC9" s="37" t="e">
        <f t="shared" si="13"/>
        <v>#DIV/0!</v>
      </c>
      <c r="AD9" s="38" t="e">
        <f t="shared" si="14"/>
        <v>#DIV/0!</v>
      </c>
    </row>
    <row r="10" spans="2:30" ht="12.75">
      <c r="B10" s="54" t="s">
        <v>10</v>
      </c>
      <c r="C10" s="55"/>
      <c r="D10" s="14"/>
      <c r="E10" s="58" t="s">
        <v>28</v>
      </c>
      <c r="F10" s="59"/>
      <c r="H10" s="5" t="s">
        <v>18</v>
      </c>
      <c r="I10" s="67">
        <v>0</v>
      </c>
      <c r="J10" s="67">
        <v>0</v>
      </c>
      <c r="K10" s="9" t="s">
        <v>7</v>
      </c>
      <c r="L10" s="10" t="e">
        <f t="shared" si="0"/>
        <v>#DIV/0!</v>
      </c>
      <c r="N10" s="22">
        <v>5000</v>
      </c>
      <c r="O10" s="27">
        <f t="shared" si="15"/>
        <v>164.14141414141415</v>
      </c>
      <c r="P10" s="28">
        <f t="shared" si="2"/>
        <v>280.1724137931035</v>
      </c>
      <c r="Q10" s="28">
        <f t="shared" si="3"/>
        <v>375</v>
      </c>
      <c r="R10" s="28">
        <f t="shared" si="4"/>
        <v>451.38888888888897</v>
      </c>
      <c r="S10" s="28" t="e">
        <f t="shared" si="5"/>
        <v>#DIV/0!</v>
      </c>
      <c r="T10" s="28" t="e">
        <f t="shared" si="6"/>
        <v>#DIV/0!</v>
      </c>
      <c r="U10" s="29" t="e">
        <f t="shared" si="7"/>
        <v>#DIV/0!</v>
      </c>
      <c r="W10" s="22">
        <v>5000</v>
      </c>
      <c r="X10" s="36">
        <f t="shared" si="8"/>
        <v>17.333333333333336</v>
      </c>
      <c r="Y10" s="37">
        <f t="shared" si="9"/>
        <v>29.58620689655173</v>
      </c>
      <c r="Z10" s="37">
        <f t="shared" si="10"/>
        <v>39.6</v>
      </c>
      <c r="AA10" s="37">
        <f t="shared" si="11"/>
        <v>47.66666666666667</v>
      </c>
      <c r="AB10" s="37" t="e">
        <f t="shared" si="12"/>
        <v>#DIV/0!</v>
      </c>
      <c r="AC10" s="37" t="e">
        <f t="shared" si="13"/>
        <v>#DIV/0!</v>
      </c>
      <c r="AD10" s="38" t="e">
        <f t="shared" si="14"/>
        <v>#DIV/0!</v>
      </c>
    </row>
    <row r="11" spans="2:30" ht="13.5" thickBot="1">
      <c r="B11" s="54" t="s">
        <v>21</v>
      </c>
      <c r="C11" s="55"/>
      <c r="D11" s="14"/>
      <c r="E11" s="16" t="s">
        <v>7</v>
      </c>
      <c r="F11" s="10">
        <f>C7*F7*L5</f>
        <v>0.03282828282828283</v>
      </c>
      <c r="H11" s="8" t="s">
        <v>19</v>
      </c>
      <c r="I11" s="68">
        <v>0</v>
      </c>
      <c r="J11" s="68">
        <v>0</v>
      </c>
      <c r="K11" s="11" t="s">
        <v>7</v>
      </c>
      <c r="L11" s="12" t="e">
        <f t="shared" si="0"/>
        <v>#DIV/0!</v>
      </c>
      <c r="N11" s="22">
        <v>6000</v>
      </c>
      <c r="O11" s="27">
        <f t="shared" si="15"/>
        <v>196.969696969697</v>
      </c>
      <c r="P11" s="28">
        <f t="shared" si="2"/>
        <v>336.2068965517242</v>
      </c>
      <c r="Q11" s="28">
        <f t="shared" si="3"/>
        <v>450</v>
      </c>
      <c r="R11" s="28">
        <f t="shared" si="4"/>
        <v>541.6666666666667</v>
      </c>
      <c r="S11" s="28" t="e">
        <f t="shared" si="5"/>
        <v>#DIV/0!</v>
      </c>
      <c r="T11" s="28" t="e">
        <f t="shared" si="6"/>
        <v>#DIV/0!</v>
      </c>
      <c r="U11" s="29" t="e">
        <f t="shared" si="7"/>
        <v>#DIV/0!</v>
      </c>
      <c r="W11" s="22">
        <v>6000</v>
      </c>
      <c r="X11" s="36">
        <f t="shared" si="8"/>
        <v>20.800000000000004</v>
      </c>
      <c r="Y11" s="37">
        <f t="shared" si="9"/>
        <v>35.50344827586207</v>
      </c>
      <c r="Z11" s="37">
        <f t="shared" si="10"/>
        <v>47.519999999999996</v>
      </c>
      <c r="AA11" s="37">
        <f t="shared" si="11"/>
        <v>57.20000000000001</v>
      </c>
      <c r="AB11" s="37" t="e">
        <f t="shared" si="12"/>
        <v>#DIV/0!</v>
      </c>
      <c r="AC11" s="37" t="e">
        <f t="shared" si="13"/>
        <v>#DIV/0!</v>
      </c>
      <c r="AD11" s="38" t="e">
        <f t="shared" si="14"/>
        <v>#DIV/0!</v>
      </c>
    </row>
    <row r="12" spans="2:30" ht="13.5" thickBot="1">
      <c r="B12" s="54" t="s">
        <v>22</v>
      </c>
      <c r="C12" s="55"/>
      <c r="D12" s="14"/>
      <c r="E12" s="16" t="s">
        <v>7</v>
      </c>
      <c r="F12" s="10">
        <f>C7*F7*L6</f>
        <v>0.0560344827586207</v>
      </c>
      <c r="N12" s="22">
        <v>7000</v>
      </c>
      <c r="O12" s="27">
        <f t="shared" si="15"/>
        <v>229.79797979797982</v>
      </c>
      <c r="P12" s="28">
        <f t="shared" si="2"/>
        <v>392.2413793103449</v>
      </c>
      <c r="Q12" s="28">
        <f t="shared" si="3"/>
        <v>525</v>
      </c>
      <c r="R12" s="28">
        <f t="shared" si="4"/>
        <v>631.9444444444446</v>
      </c>
      <c r="S12" s="28" t="e">
        <f t="shared" si="5"/>
        <v>#DIV/0!</v>
      </c>
      <c r="T12" s="28" t="e">
        <f t="shared" si="6"/>
        <v>#DIV/0!</v>
      </c>
      <c r="U12" s="29" t="e">
        <f t="shared" si="7"/>
        <v>#DIV/0!</v>
      </c>
      <c r="W12" s="22">
        <v>7000</v>
      </c>
      <c r="X12" s="36">
        <f t="shared" si="8"/>
        <v>24.26666666666667</v>
      </c>
      <c r="Y12" s="37">
        <f t="shared" si="9"/>
        <v>41.42068965517242</v>
      </c>
      <c r="Z12" s="37">
        <f t="shared" si="10"/>
        <v>55.44</v>
      </c>
      <c r="AA12" s="37">
        <f t="shared" si="11"/>
        <v>66.73333333333335</v>
      </c>
      <c r="AB12" s="37" t="e">
        <f t="shared" si="12"/>
        <v>#DIV/0!</v>
      </c>
      <c r="AC12" s="37" t="e">
        <f t="shared" si="13"/>
        <v>#DIV/0!</v>
      </c>
      <c r="AD12" s="38" t="e">
        <f t="shared" si="14"/>
        <v>#DIV/0!</v>
      </c>
    </row>
    <row r="13" spans="2:30" ht="12.75">
      <c r="B13" s="54" t="s">
        <v>23</v>
      </c>
      <c r="C13" s="55"/>
      <c r="D13" s="14"/>
      <c r="E13" s="16" t="s">
        <v>7</v>
      </c>
      <c r="F13" s="10">
        <f>C7*F7*L7</f>
        <v>0.075</v>
      </c>
      <c r="H13" s="44" t="s">
        <v>32</v>
      </c>
      <c r="I13" s="45"/>
      <c r="J13" s="45"/>
      <c r="K13" s="45"/>
      <c r="L13" s="46"/>
      <c r="N13" s="22">
        <v>8000</v>
      </c>
      <c r="O13" s="27">
        <f t="shared" si="15"/>
        <v>262.62626262626264</v>
      </c>
      <c r="P13" s="28">
        <f t="shared" si="2"/>
        <v>448.2758620689656</v>
      </c>
      <c r="Q13" s="28">
        <f t="shared" si="3"/>
        <v>600</v>
      </c>
      <c r="R13" s="28">
        <f t="shared" si="4"/>
        <v>722.2222222222223</v>
      </c>
      <c r="S13" s="28" t="e">
        <f t="shared" si="5"/>
        <v>#DIV/0!</v>
      </c>
      <c r="T13" s="28" t="e">
        <f t="shared" si="6"/>
        <v>#DIV/0!</v>
      </c>
      <c r="U13" s="29" t="e">
        <f t="shared" si="7"/>
        <v>#DIV/0!</v>
      </c>
      <c r="W13" s="22">
        <v>8000</v>
      </c>
      <c r="X13" s="36">
        <f t="shared" si="8"/>
        <v>27.733333333333334</v>
      </c>
      <c r="Y13" s="37">
        <f t="shared" si="9"/>
        <v>47.337931034482764</v>
      </c>
      <c r="Z13" s="37">
        <f t="shared" si="10"/>
        <v>63.36</v>
      </c>
      <c r="AA13" s="37">
        <f t="shared" si="11"/>
        <v>76.26666666666668</v>
      </c>
      <c r="AB13" s="37" t="e">
        <f t="shared" si="12"/>
        <v>#DIV/0!</v>
      </c>
      <c r="AC13" s="37" t="e">
        <f t="shared" si="13"/>
        <v>#DIV/0!</v>
      </c>
      <c r="AD13" s="38" t="e">
        <f t="shared" si="14"/>
        <v>#DIV/0!</v>
      </c>
    </row>
    <row r="14" spans="2:30" ht="13.5" thickBot="1">
      <c r="B14" s="54" t="s">
        <v>24</v>
      </c>
      <c r="C14" s="55"/>
      <c r="D14" s="14"/>
      <c r="E14" s="16" t="s">
        <v>7</v>
      </c>
      <c r="F14" s="10">
        <f>C7*F7*L8</f>
        <v>0.09027777777777779</v>
      </c>
      <c r="H14" s="69">
        <v>1.76</v>
      </c>
      <c r="I14" s="70"/>
      <c r="J14" s="70"/>
      <c r="K14" s="70"/>
      <c r="L14" s="71"/>
      <c r="N14" s="22">
        <v>9000</v>
      </c>
      <c r="O14" s="27">
        <f t="shared" si="15"/>
        <v>295.4545454545455</v>
      </c>
      <c r="P14" s="28">
        <f t="shared" si="2"/>
        <v>504.3103448275863</v>
      </c>
      <c r="Q14" s="28">
        <f t="shared" si="3"/>
        <v>675</v>
      </c>
      <c r="R14" s="28">
        <f t="shared" si="4"/>
        <v>812.5000000000001</v>
      </c>
      <c r="S14" s="28" t="e">
        <f t="shared" si="5"/>
        <v>#DIV/0!</v>
      </c>
      <c r="T14" s="28" t="e">
        <f t="shared" si="6"/>
        <v>#DIV/0!</v>
      </c>
      <c r="U14" s="29" t="e">
        <f t="shared" si="7"/>
        <v>#DIV/0!</v>
      </c>
      <c r="W14" s="22">
        <v>9000</v>
      </c>
      <c r="X14" s="36">
        <f t="shared" si="8"/>
        <v>31.200000000000006</v>
      </c>
      <c r="Y14" s="37">
        <f t="shared" si="9"/>
        <v>53.25517241379311</v>
      </c>
      <c r="Z14" s="37">
        <f t="shared" si="10"/>
        <v>71.28</v>
      </c>
      <c r="AA14" s="37">
        <f t="shared" si="11"/>
        <v>85.80000000000001</v>
      </c>
      <c r="AB14" s="37" t="e">
        <f t="shared" si="12"/>
        <v>#DIV/0!</v>
      </c>
      <c r="AC14" s="37" t="e">
        <f t="shared" si="13"/>
        <v>#DIV/0!</v>
      </c>
      <c r="AD14" s="38" t="e">
        <f t="shared" si="14"/>
        <v>#DIV/0!</v>
      </c>
    </row>
    <row r="15" spans="2:30" ht="12.75">
      <c r="B15" s="54" t="s">
        <v>25</v>
      </c>
      <c r="C15" s="55"/>
      <c r="D15" s="14"/>
      <c r="E15" s="16" t="s">
        <v>7</v>
      </c>
      <c r="F15" s="10" t="e">
        <f>C7*F7*L9</f>
        <v>#DIV/0!</v>
      </c>
      <c r="H15" s="18"/>
      <c r="I15" s="18"/>
      <c r="N15" s="22">
        <v>10000</v>
      </c>
      <c r="O15" s="27">
        <f t="shared" si="15"/>
        <v>328.2828282828283</v>
      </c>
      <c r="P15" s="28">
        <f t="shared" si="2"/>
        <v>560.344827586207</v>
      </c>
      <c r="Q15" s="28">
        <f t="shared" si="3"/>
        <v>750</v>
      </c>
      <c r="R15" s="28">
        <f t="shared" si="4"/>
        <v>902.7777777777779</v>
      </c>
      <c r="S15" s="28" t="e">
        <f t="shared" si="5"/>
        <v>#DIV/0!</v>
      </c>
      <c r="T15" s="28" t="e">
        <f t="shared" si="6"/>
        <v>#DIV/0!</v>
      </c>
      <c r="U15" s="29" t="e">
        <f t="shared" si="7"/>
        <v>#DIV/0!</v>
      </c>
      <c r="W15" s="22">
        <v>10000</v>
      </c>
      <c r="X15" s="36">
        <f t="shared" si="8"/>
        <v>34.66666666666667</v>
      </c>
      <c r="Y15" s="37">
        <f t="shared" si="9"/>
        <v>59.17241379310346</v>
      </c>
      <c r="Z15" s="37">
        <f t="shared" si="10"/>
        <v>79.2</v>
      </c>
      <c r="AA15" s="37">
        <f t="shared" si="11"/>
        <v>95.33333333333334</v>
      </c>
      <c r="AB15" s="37" t="e">
        <f t="shared" si="12"/>
        <v>#DIV/0!</v>
      </c>
      <c r="AC15" s="37" t="e">
        <f t="shared" si="13"/>
        <v>#DIV/0!</v>
      </c>
      <c r="AD15" s="38" t="e">
        <f t="shared" si="14"/>
        <v>#DIV/0!</v>
      </c>
    </row>
    <row r="16" spans="2:30" ht="12.75">
      <c r="B16" s="54" t="s">
        <v>26</v>
      </c>
      <c r="C16" s="55"/>
      <c r="D16" s="14"/>
      <c r="E16" s="16" t="s">
        <v>7</v>
      </c>
      <c r="F16" s="10" t="e">
        <f>C7*F7*L10</f>
        <v>#DIV/0!</v>
      </c>
      <c r="N16" s="22">
        <v>11000</v>
      </c>
      <c r="O16" s="27">
        <f t="shared" si="15"/>
        <v>361.11111111111114</v>
      </c>
      <c r="P16" s="28">
        <f t="shared" si="2"/>
        <v>616.3793103448277</v>
      </c>
      <c r="Q16" s="28">
        <f t="shared" si="3"/>
        <v>825</v>
      </c>
      <c r="R16" s="28">
        <f t="shared" si="4"/>
        <v>993.0555555555557</v>
      </c>
      <c r="S16" s="28" t="e">
        <f t="shared" si="5"/>
        <v>#DIV/0!</v>
      </c>
      <c r="T16" s="28" t="e">
        <f t="shared" si="6"/>
        <v>#DIV/0!</v>
      </c>
      <c r="U16" s="29" t="e">
        <f t="shared" si="7"/>
        <v>#DIV/0!</v>
      </c>
      <c r="W16" s="22">
        <v>11000</v>
      </c>
      <c r="X16" s="36">
        <f t="shared" si="8"/>
        <v>38.13333333333334</v>
      </c>
      <c r="Y16" s="37">
        <f t="shared" si="9"/>
        <v>65.0896551724138</v>
      </c>
      <c r="Z16" s="37">
        <f t="shared" si="10"/>
        <v>87.11999999999999</v>
      </c>
      <c r="AA16" s="37">
        <f t="shared" si="11"/>
        <v>104.86666666666667</v>
      </c>
      <c r="AB16" s="37" t="e">
        <f t="shared" si="12"/>
        <v>#DIV/0!</v>
      </c>
      <c r="AC16" s="37" t="e">
        <f t="shared" si="13"/>
        <v>#DIV/0!</v>
      </c>
      <c r="AD16" s="38" t="e">
        <f t="shared" si="14"/>
        <v>#DIV/0!</v>
      </c>
    </row>
    <row r="17" spans="2:30" ht="13.5" thickBot="1">
      <c r="B17" s="56" t="s">
        <v>27</v>
      </c>
      <c r="C17" s="57"/>
      <c r="D17" s="15"/>
      <c r="E17" s="17" t="s">
        <v>7</v>
      </c>
      <c r="F17" s="12" t="e">
        <f>C7*F7*L11</f>
        <v>#DIV/0!</v>
      </c>
      <c r="N17" s="22">
        <v>12000</v>
      </c>
      <c r="O17" s="27">
        <f t="shared" si="15"/>
        <v>393.939393939394</v>
      </c>
      <c r="P17" s="28">
        <f t="shared" si="2"/>
        <v>672.4137931034484</v>
      </c>
      <c r="Q17" s="28">
        <f t="shared" si="3"/>
        <v>900</v>
      </c>
      <c r="R17" s="28">
        <f t="shared" si="4"/>
        <v>1083.3333333333335</v>
      </c>
      <c r="S17" s="28" t="e">
        <f t="shared" si="5"/>
        <v>#DIV/0!</v>
      </c>
      <c r="T17" s="28" t="e">
        <f t="shared" si="6"/>
        <v>#DIV/0!</v>
      </c>
      <c r="U17" s="29" t="e">
        <f t="shared" si="7"/>
        <v>#DIV/0!</v>
      </c>
      <c r="W17" s="22">
        <v>12000</v>
      </c>
      <c r="X17" s="36">
        <f t="shared" si="8"/>
        <v>41.60000000000001</v>
      </c>
      <c r="Y17" s="37">
        <f t="shared" si="9"/>
        <v>71.00689655172414</v>
      </c>
      <c r="Z17" s="37">
        <f t="shared" si="10"/>
        <v>95.03999999999999</v>
      </c>
      <c r="AA17" s="37">
        <f t="shared" si="11"/>
        <v>114.40000000000002</v>
      </c>
      <c r="AB17" s="37" t="e">
        <f t="shared" si="12"/>
        <v>#DIV/0!</v>
      </c>
      <c r="AC17" s="37" t="e">
        <f t="shared" si="13"/>
        <v>#DIV/0!</v>
      </c>
      <c r="AD17" s="38" t="e">
        <f t="shared" si="14"/>
        <v>#DIV/0!</v>
      </c>
    </row>
    <row r="18" spans="14:30" ht="12.75">
      <c r="N18" s="22">
        <v>13000</v>
      </c>
      <c r="O18" s="27">
        <f t="shared" si="15"/>
        <v>426.7676767676768</v>
      </c>
      <c r="P18" s="28">
        <f t="shared" si="2"/>
        <v>728.4482758620691</v>
      </c>
      <c r="Q18" s="28">
        <f t="shared" si="3"/>
        <v>975</v>
      </c>
      <c r="R18" s="28">
        <f t="shared" si="4"/>
        <v>1173.6111111111113</v>
      </c>
      <c r="S18" s="28" t="e">
        <f t="shared" si="5"/>
        <v>#DIV/0!</v>
      </c>
      <c r="T18" s="28" t="e">
        <f t="shared" si="6"/>
        <v>#DIV/0!</v>
      </c>
      <c r="U18" s="29" t="e">
        <f t="shared" si="7"/>
        <v>#DIV/0!</v>
      </c>
      <c r="W18" s="22">
        <v>13000</v>
      </c>
      <c r="X18" s="36">
        <f t="shared" si="8"/>
        <v>45.06666666666667</v>
      </c>
      <c r="Y18" s="37">
        <f t="shared" si="9"/>
        <v>76.9241379310345</v>
      </c>
      <c r="Z18" s="37">
        <f t="shared" si="10"/>
        <v>102.96</v>
      </c>
      <c r="AA18" s="37">
        <f t="shared" si="11"/>
        <v>123.93333333333337</v>
      </c>
      <c r="AB18" s="37" t="e">
        <f t="shared" si="12"/>
        <v>#DIV/0!</v>
      </c>
      <c r="AC18" s="37" t="e">
        <f t="shared" si="13"/>
        <v>#DIV/0!</v>
      </c>
      <c r="AD18" s="38" t="e">
        <f t="shared" si="14"/>
        <v>#DIV/0!</v>
      </c>
    </row>
    <row r="19" spans="14:30" ht="12.75">
      <c r="N19" s="22">
        <v>14000</v>
      </c>
      <c r="O19" s="27">
        <f t="shared" si="15"/>
        <v>459.59595959595964</v>
      </c>
      <c r="P19" s="28">
        <f t="shared" si="2"/>
        <v>784.4827586206898</v>
      </c>
      <c r="Q19" s="28">
        <f t="shared" si="3"/>
        <v>1050</v>
      </c>
      <c r="R19" s="28">
        <f t="shared" si="4"/>
        <v>1263.8888888888891</v>
      </c>
      <c r="S19" s="28" t="e">
        <f t="shared" si="5"/>
        <v>#DIV/0!</v>
      </c>
      <c r="T19" s="28" t="e">
        <f t="shared" si="6"/>
        <v>#DIV/0!</v>
      </c>
      <c r="U19" s="29" t="e">
        <f t="shared" si="7"/>
        <v>#DIV/0!</v>
      </c>
      <c r="W19" s="22">
        <v>14000</v>
      </c>
      <c r="X19" s="36">
        <f t="shared" si="8"/>
        <v>48.53333333333334</v>
      </c>
      <c r="Y19" s="37">
        <f t="shared" si="9"/>
        <v>82.84137931034483</v>
      </c>
      <c r="Z19" s="37">
        <f t="shared" si="10"/>
        <v>110.88</v>
      </c>
      <c r="AA19" s="37">
        <f t="shared" si="11"/>
        <v>133.4666666666667</v>
      </c>
      <c r="AB19" s="37" t="e">
        <f t="shared" si="12"/>
        <v>#DIV/0!</v>
      </c>
      <c r="AC19" s="37" t="e">
        <f t="shared" si="13"/>
        <v>#DIV/0!</v>
      </c>
      <c r="AD19" s="38" t="e">
        <f t="shared" si="14"/>
        <v>#DIV/0!</v>
      </c>
    </row>
    <row r="20" spans="14:30" ht="12.75">
      <c r="N20" s="22">
        <v>15000</v>
      </c>
      <c r="O20" s="27">
        <f t="shared" si="15"/>
        <v>492.4242424242425</v>
      </c>
      <c r="P20" s="28">
        <f t="shared" si="2"/>
        <v>840.5172413793105</v>
      </c>
      <c r="Q20" s="28">
        <f t="shared" si="3"/>
        <v>1125</v>
      </c>
      <c r="R20" s="28">
        <f t="shared" si="4"/>
        <v>1354.1666666666667</v>
      </c>
      <c r="S20" s="28" t="e">
        <f t="shared" si="5"/>
        <v>#DIV/0!</v>
      </c>
      <c r="T20" s="28" t="e">
        <f t="shared" si="6"/>
        <v>#DIV/0!</v>
      </c>
      <c r="U20" s="29" t="e">
        <f t="shared" si="7"/>
        <v>#DIV/0!</v>
      </c>
      <c r="W20" s="22">
        <v>15000</v>
      </c>
      <c r="X20" s="36">
        <f t="shared" si="8"/>
        <v>52</v>
      </c>
      <c r="Y20" s="37">
        <f t="shared" si="9"/>
        <v>88.75862068965519</v>
      </c>
      <c r="Z20" s="37">
        <f t="shared" si="10"/>
        <v>118.8</v>
      </c>
      <c r="AA20" s="37">
        <f t="shared" si="11"/>
        <v>143</v>
      </c>
      <c r="AB20" s="37" t="e">
        <f t="shared" si="12"/>
        <v>#DIV/0!</v>
      </c>
      <c r="AC20" s="37" t="e">
        <f t="shared" si="13"/>
        <v>#DIV/0!</v>
      </c>
      <c r="AD20" s="38" t="e">
        <f t="shared" si="14"/>
        <v>#DIV/0!</v>
      </c>
    </row>
    <row r="21" spans="14:30" ht="12.75">
      <c r="N21" s="22">
        <v>16000</v>
      </c>
      <c r="O21" s="27">
        <f t="shared" si="15"/>
        <v>525.2525252525253</v>
      </c>
      <c r="P21" s="28">
        <f t="shared" si="2"/>
        <v>896.5517241379312</v>
      </c>
      <c r="Q21" s="28">
        <f t="shared" si="3"/>
        <v>1200</v>
      </c>
      <c r="R21" s="28">
        <f t="shared" si="4"/>
        <v>1444.4444444444446</v>
      </c>
      <c r="S21" s="28" t="e">
        <f t="shared" si="5"/>
        <v>#DIV/0!</v>
      </c>
      <c r="T21" s="28" t="e">
        <f t="shared" si="6"/>
        <v>#DIV/0!</v>
      </c>
      <c r="U21" s="29" t="e">
        <f t="shared" si="7"/>
        <v>#DIV/0!</v>
      </c>
      <c r="W21" s="22">
        <v>16000</v>
      </c>
      <c r="X21" s="36">
        <f t="shared" si="8"/>
        <v>55.46666666666667</v>
      </c>
      <c r="Y21" s="37">
        <f t="shared" si="9"/>
        <v>94.67586206896553</v>
      </c>
      <c r="Z21" s="37">
        <f t="shared" si="10"/>
        <v>126.72</v>
      </c>
      <c r="AA21" s="37">
        <f t="shared" si="11"/>
        <v>152.53333333333336</v>
      </c>
      <c r="AB21" s="37" t="e">
        <f t="shared" si="12"/>
        <v>#DIV/0!</v>
      </c>
      <c r="AC21" s="37" t="e">
        <f t="shared" si="13"/>
        <v>#DIV/0!</v>
      </c>
      <c r="AD21" s="38" t="e">
        <f t="shared" si="14"/>
        <v>#DIV/0!</v>
      </c>
    </row>
    <row r="22" spans="14:30" ht="13.5" thickBot="1">
      <c r="N22" s="23">
        <v>17000</v>
      </c>
      <c r="O22" s="30">
        <f t="shared" si="15"/>
        <v>558.0808080808081</v>
      </c>
      <c r="P22" s="31">
        <f t="shared" si="2"/>
        <v>952.5862068965519</v>
      </c>
      <c r="Q22" s="31">
        <f t="shared" si="3"/>
        <v>1275</v>
      </c>
      <c r="R22" s="31">
        <f t="shared" si="4"/>
        <v>1534.7222222222224</v>
      </c>
      <c r="S22" s="31" t="e">
        <f t="shared" si="5"/>
        <v>#DIV/0!</v>
      </c>
      <c r="T22" s="31" t="e">
        <f t="shared" si="6"/>
        <v>#DIV/0!</v>
      </c>
      <c r="U22" s="32" t="e">
        <f t="shared" si="7"/>
        <v>#DIV/0!</v>
      </c>
      <c r="W22" s="23">
        <v>17000</v>
      </c>
      <c r="X22" s="39">
        <f t="shared" si="8"/>
        <v>58.93333333333334</v>
      </c>
      <c r="Y22" s="40">
        <f aca="true" t="shared" si="16" ref="Y22:AD22">(P22*$H$14)*0.06</f>
        <v>100.59310344827588</v>
      </c>
      <c r="Z22" s="40">
        <f t="shared" si="16"/>
        <v>134.64</v>
      </c>
      <c r="AA22" s="40">
        <f t="shared" si="16"/>
        <v>162.06666666666666</v>
      </c>
      <c r="AB22" s="40" t="e">
        <f t="shared" si="16"/>
        <v>#DIV/0!</v>
      </c>
      <c r="AC22" s="40" t="e">
        <f t="shared" si="16"/>
        <v>#DIV/0!</v>
      </c>
      <c r="AD22" s="41" t="e">
        <f t="shared" si="16"/>
        <v>#DIV/0!</v>
      </c>
    </row>
    <row r="23" ht="12.75"/>
    <row r="24" ht="12.75"/>
  </sheetData>
  <mergeCells count="24">
    <mergeCell ref="H3:L3"/>
    <mergeCell ref="B9:F9"/>
    <mergeCell ref="B3:C3"/>
    <mergeCell ref="E3:F3"/>
    <mergeCell ref="B6:C6"/>
    <mergeCell ref="B16:C16"/>
    <mergeCell ref="B17:C17"/>
    <mergeCell ref="E10:F10"/>
    <mergeCell ref="B11:C11"/>
    <mergeCell ref="B12:C12"/>
    <mergeCell ref="B13:C13"/>
    <mergeCell ref="B14:C14"/>
    <mergeCell ref="B10:C10"/>
    <mergeCell ref="B15:C15"/>
    <mergeCell ref="E6:F6"/>
    <mergeCell ref="H13:L13"/>
    <mergeCell ref="H14:L14"/>
    <mergeCell ref="W3:AD3"/>
    <mergeCell ref="W4:W5"/>
    <mergeCell ref="X4:AD4"/>
    <mergeCell ref="N4:N5"/>
    <mergeCell ref="O4:U4"/>
    <mergeCell ref="N3:U3"/>
    <mergeCell ref="K4:L4"/>
  </mergeCells>
  <printOptions/>
  <pageMargins left="0.75" right="0.75" top="1" bottom="1" header="0.5" footer="0.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</dc:creator>
  <cp:keywords/>
  <dc:description/>
  <cp:lastModifiedBy>SARA</cp:lastModifiedBy>
  <cp:lastPrinted>2007-01-10T12:10:05Z</cp:lastPrinted>
  <dcterms:created xsi:type="dcterms:W3CDTF">2007-01-10T10:49:41Z</dcterms:created>
  <dcterms:modified xsi:type="dcterms:W3CDTF">2007-01-10T22:35:36Z</dcterms:modified>
  <cp:category/>
  <cp:version/>
  <cp:contentType/>
  <cp:contentStatus/>
</cp:coreProperties>
</file>